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47"/>
  </bookViews>
  <sheets>
    <sheet name="工程量清单" sheetId="8" r:id="rId1"/>
  </sheets>
  <definedNames>
    <definedName name="_xlnm._FilterDatabase" localSheetId="0" hidden="1">工程量清单!$A$1:$O$22</definedName>
    <definedName name="_xlnm.Print_Area" localSheetId="0">工程量清单!$A$1:$O$22</definedName>
  </definedNames>
  <calcPr calcId="144525"/>
</workbook>
</file>

<file path=xl/sharedStrings.xml><?xml version="1.0" encoding="utf-8"?>
<sst xmlns="http://schemas.openxmlformats.org/spreadsheetml/2006/main" count="88" uniqueCount="48">
  <si>
    <t>工学院共青校区室外运动场工程量清单</t>
  </si>
  <si>
    <t>序号</t>
  </si>
  <si>
    <t>项目名称</t>
  </si>
  <si>
    <t>项目特征</t>
  </si>
  <si>
    <t>计算规则</t>
  </si>
  <si>
    <t>承包方式</t>
  </si>
  <si>
    <t>单位</t>
  </si>
  <si>
    <t>工程量</t>
  </si>
  <si>
    <t>综合单价组成（元）</t>
  </si>
  <si>
    <t>含税综合单价（元）</t>
  </si>
  <si>
    <t>含税小计
（元）</t>
  </si>
  <si>
    <t>备注</t>
  </si>
  <si>
    <t>人工费</t>
  </si>
  <si>
    <t>材料费
（含损耗率）</t>
  </si>
  <si>
    <t>辅材及机械费</t>
  </si>
  <si>
    <t>管理费及利润</t>
  </si>
  <si>
    <t>税金</t>
  </si>
  <si>
    <t>一</t>
  </si>
  <si>
    <t>G区篮球场</t>
  </si>
  <si>
    <t>PU地垫</t>
  </si>
  <si>
    <t>1.8mm硅PU面层（不区分颜色）
2.刮涂3mm硅PU加强层
3.刮涂5mm硅PU缓冲层
4.涂刷硅PU底漆两道
5.其它满足规范和设计图纸要求</t>
  </si>
  <si>
    <t>按图示尺寸以面积计量</t>
  </si>
  <si>
    <t>包工包料</t>
  </si>
  <si>
    <t>m2</t>
  </si>
  <si>
    <t>道路标线漆</t>
  </si>
  <si>
    <t>1.100宽3mm厚白色专用道路标线漆喷涂
3.其它满足规范和设计图纸要求</t>
  </si>
  <si>
    <t>按图示尺寸以延长米计量</t>
  </si>
  <si>
    <t>m</t>
  </si>
  <si>
    <t>铁艺拦网</t>
  </si>
  <si>
    <t>1.顶部横杆：50*3mm镀锌钢管
3.纵向立杆：20*3mm扁铁
4.立面横杆：20*3mm扁铁
5.门框：40*3mm镀锌钢管
6.门禁：成品门轴、门栓
7.钢丝网：50*50网格
8.埋件：250*250*10mm钢板、Φ18螺纹钢筋
9.表面处理：绿色氟碳漆
10.其它满足规范和设计图纸要求</t>
  </si>
  <si>
    <r>
      <rPr>
        <sz val="9"/>
        <color rgb="FF000000"/>
        <rFont val="宋体"/>
        <charset val="134"/>
      </rPr>
      <t xml:space="preserve">按图示尺寸以面积计量
</t>
    </r>
    <r>
      <rPr>
        <sz val="9"/>
        <color rgb="FFFF0000"/>
        <rFont val="宋体"/>
        <charset val="134"/>
      </rPr>
      <t>（立面高度按4m计）</t>
    </r>
  </si>
  <si>
    <t>二</t>
  </si>
  <si>
    <t>G区排球场</t>
  </si>
  <si>
    <t>1.50宽3mm厚白色划线漆2遍
3.其它满足规范和设计图纸要求</t>
  </si>
  <si>
    <t>三</t>
  </si>
  <si>
    <t>G区田径场</t>
  </si>
  <si>
    <t>塑胶面层</t>
  </si>
  <si>
    <t>1.13厚塑胶跑道面层
2.其它满足规范和设计图纸要求</t>
  </si>
  <si>
    <t>水泥砂浆找平</t>
  </si>
  <si>
    <r>
      <rPr>
        <sz val="9"/>
        <color theme="1"/>
        <rFont val="宋体"/>
        <charset val="134"/>
        <scheme val="minor"/>
      </rPr>
      <t>1.</t>
    </r>
    <r>
      <rPr>
        <sz val="9"/>
        <color rgb="FFFF0000"/>
        <rFont val="宋体"/>
        <charset val="134"/>
        <scheme val="minor"/>
      </rPr>
      <t>30厚1:2.5水泥砂浆找平</t>
    </r>
    <r>
      <rPr>
        <sz val="9"/>
        <color theme="1"/>
        <rFont val="宋体"/>
        <charset val="134"/>
        <scheme val="minor"/>
      </rPr>
      <t xml:space="preserve">
2.其它满足规范和设计图纸要求</t>
    </r>
  </si>
  <si>
    <t>主材甲供</t>
  </si>
  <si>
    <t>人造草坪</t>
  </si>
  <si>
    <t>1.人造草坪面层，绒长50，内填砂子、橡胶黑颗粒
2.5厚橡胶缓冲层
3.其它满足规范和设计图纸要求</t>
  </si>
  <si>
    <t>四</t>
  </si>
  <si>
    <t>H区篮球场</t>
  </si>
  <si>
    <t>五</t>
  </si>
  <si>
    <t>含税合计（元）</t>
  </si>
  <si>
    <r>
      <rPr>
        <sz val="9"/>
        <color theme="1"/>
        <rFont val="宋体"/>
        <charset val="134"/>
        <scheme val="minor"/>
      </rPr>
      <t>报价说明：
1.</t>
    </r>
    <r>
      <rPr>
        <b/>
        <sz val="9"/>
        <color rgb="FFFF0000"/>
        <rFont val="宋体"/>
        <charset val="134"/>
        <scheme val="minor"/>
      </rPr>
      <t>招标图纸版本：景观-共青校区一期景观工程图纸（园建+水电蓝图版）-20230208</t>
    </r>
    <r>
      <rPr>
        <sz val="9"/>
        <color theme="1"/>
        <rFont val="宋体"/>
        <charset val="134"/>
        <scheme val="minor"/>
      </rPr>
      <t>；
2.</t>
    </r>
    <r>
      <rPr>
        <b/>
        <sz val="9"/>
        <color rgb="FFFF0000"/>
        <rFont val="宋体"/>
        <charset val="134"/>
        <scheme val="minor"/>
      </rPr>
      <t>计量计价原则：工程量按实结算，含税固定综合单价包干</t>
    </r>
    <r>
      <rPr>
        <sz val="9"/>
        <color theme="1"/>
        <rFont val="宋体"/>
        <charset val="134"/>
        <scheme val="minor"/>
      </rPr>
      <t>；
3.包含不限于工程所需的材料费、人工费、机械费、材料所须的各种检测费及试验费、各种材料损耗及运输费、采保费、卸车费、材料场内二次运输费、机械进退场、合同工期内的赶工费、施工水电费、技术处理费、技术措施费（包括雨季及异常气候施工措施费、脚手架费用）、安全文明施工措施费、临时设施费及其他措施费、疫情防护费、管理费、利润、税金以及一定范围内的风险费用（不可抗力除外）、市场风险和本合同虽未提及但承包人在完成工程过程中必须支付的与本工程相关的其他费用。此费用不随市场材料波动而发生变化，不因施工环境条件发生变化而提高综合单价，不因实际工程数量与暂定数量之差别而影响综合单价；
4.</t>
    </r>
    <r>
      <rPr>
        <b/>
        <sz val="9"/>
        <color rgb="FFFF0000"/>
        <rFont val="宋体"/>
        <charset val="134"/>
        <scheme val="minor"/>
      </rPr>
      <t>投标单位自行复核公式链接且根据综合单价分析表自行分析并填报</t>
    </r>
    <r>
      <rPr>
        <sz val="9"/>
        <color theme="1"/>
        <rFont val="宋体"/>
        <charset val="134"/>
        <scheme val="minor"/>
      </rPr>
      <t>；
5.</t>
    </r>
    <r>
      <rPr>
        <b/>
        <sz val="9"/>
        <color rgb="FFFF0000"/>
        <rFont val="宋体"/>
        <charset val="134"/>
        <scheme val="minor"/>
      </rPr>
      <t>橙色填充区域为投标单位填报项</t>
    </r>
    <r>
      <rPr>
        <sz val="9"/>
        <color theme="1"/>
        <rFont val="宋体"/>
        <charset val="134"/>
        <scheme val="minor"/>
      </rPr>
      <t>。</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</si>
</sst>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6">
    <font>
      <sz val="11"/>
      <color theme="1"/>
      <name val="宋体"/>
      <charset val="134"/>
      <scheme val="minor"/>
    </font>
    <font>
      <sz val="9"/>
      <color theme="1"/>
      <name val="宋体"/>
      <charset val="134"/>
      <scheme val="minor"/>
    </font>
    <font>
      <b/>
      <sz val="12"/>
      <color theme="1"/>
      <name val="宋体"/>
      <charset val="134"/>
      <scheme val="minor"/>
    </font>
    <font>
      <b/>
      <sz val="9"/>
      <color indexed="8"/>
      <name val="宋体"/>
      <charset val="134"/>
    </font>
    <font>
      <sz val="9"/>
      <color indexed="8"/>
      <name val="宋体"/>
      <charset val="134"/>
    </font>
    <font>
      <sz val="9"/>
      <name val="宋体"/>
      <charset val="134"/>
    </font>
    <font>
      <sz val="9"/>
      <color rgb="FF000000"/>
      <name val="宋体"/>
      <charset val="134"/>
    </font>
    <font>
      <sz val="9"/>
      <color rgb="FFFF0000"/>
      <name val="宋体"/>
      <charset val="134"/>
    </font>
    <font>
      <sz val="9"/>
      <color rgb="FFFF0000"/>
      <name val="宋体"/>
      <charset val="134"/>
      <scheme val="minor"/>
    </font>
    <font>
      <b/>
      <sz val="9"/>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0"/>
      <name val="Arial"/>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color indexed="8"/>
      <name val="宋体"/>
      <charset val="134"/>
    </font>
    <font>
      <sz val="9"/>
      <color rgb="FF000000"/>
      <name val="宋体"/>
      <charset val="134"/>
      <scheme val="minor"/>
    </font>
    <font>
      <sz val="11"/>
      <color indexed="8"/>
      <name val="宋体"/>
      <charset val="134"/>
    </font>
    <font>
      <sz val="10"/>
      <name val="Helv"/>
      <charset val="134"/>
    </font>
    <font>
      <b/>
      <sz val="9"/>
      <color rgb="FFFF0000"/>
      <name val="宋体"/>
      <charset val="134"/>
      <scheme val="minor"/>
    </font>
  </fonts>
  <fills count="37">
    <fill>
      <patternFill patternType="none"/>
    </fill>
    <fill>
      <patternFill patternType="gray125"/>
    </fill>
    <fill>
      <patternFill patternType="solid">
        <fgColor theme="8" tint="0.8"/>
        <bgColor indexed="64"/>
      </patternFill>
    </fill>
    <fill>
      <patternFill patternType="solid">
        <fgColor theme="9" tint="0.8"/>
        <bgColor indexed="64"/>
      </patternFill>
    </fill>
    <fill>
      <patternFill patternType="solid">
        <fgColor theme="5"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FFFF"/>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3" fillId="0" borderId="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8"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12" borderId="0" applyNumberFormat="0" applyBorder="0" applyAlignment="0" applyProtection="0">
      <alignment vertical="center"/>
    </xf>
    <xf numFmtId="0" fontId="17" fillId="0" borderId="10" applyNumberFormat="0" applyFill="0" applyAlignment="0" applyProtection="0">
      <alignment vertical="center"/>
    </xf>
    <xf numFmtId="0" fontId="14" fillId="13" borderId="0" applyNumberFormat="0" applyBorder="0" applyAlignment="0" applyProtection="0">
      <alignment vertical="center"/>
    </xf>
    <xf numFmtId="0" fontId="23" fillId="14" borderId="11" applyNumberFormat="0" applyAlignment="0" applyProtection="0">
      <alignment vertical="center"/>
    </xf>
    <xf numFmtId="0" fontId="24" fillId="14" borderId="7" applyNumberFormat="0" applyAlignment="0" applyProtection="0">
      <alignment vertical="center"/>
    </xf>
    <xf numFmtId="0" fontId="25" fillId="15" borderId="12" applyNumberFormat="0" applyAlignment="0" applyProtection="0">
      <alignment vertical="center"/>
    </xf>
    <xf numFmtId="0" fontId="10"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30" fillId="0" borderId="0">
      <alignment vertical="center"/>
    </xf>
    <xf numFmtId="0" fontId="10" fillId="20" borderId="0" applyNumberFormat="0" applyBorder="0" applyAlignment="0" applyProtection="0">
      <alignment vertical="center"/>
    </xf>
    <xf numFmtId="0" fontId="14"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4" fillId="30" borderId="0" applyNumberFormat="0" applyBorder="0" applyAlignment="0" applyProtection="0">
      <alignment vertical="center"/>
    </xf>
    <xf numFmtId="0" fontId="31" fillId="0" borderId="0"/>
    <xf numFmtId="0" fontId="10" fillId="31" borderId="0" applyNumberFormat="0" applyBorder="0" applyAlignment="0" applyProtection="0">
      <alignment vertical="center"/>
    </xf>
    <xf numFmtId="0" fontId="14" fillId="32" borderId="0" applyNumberFormat="0" applyBorder="0" applyAlignment="0" applyProtection="0">
      <alignment vertical="center"/>
    </xf>
    <xf numFmtId="0" fontId="32" fillId="33" borderId="0">
      <alignment horizontal="left" vertical="center" wrapText="1"/>
    </xf>
    <xf numFmtId="0" fontId="14" fillId="34" borderId="0" applyNumberFormat="0" applyBorder="0" applyAlignment="0" applyProtection="0">
      <alignment vertical="center"/>
    </xf>
    <xf numFmtId="0" fontId="30" fillId="0" borderId="0"/>
    <xf numFmtId="0" fontId="10" fillId="35" borderId="0" applyNumberFormat="0" applyBorder="0" applyAlignment="0" applyProtection="0">
      <alignment vertical="center"/>
    </xf>
    <xf numFmtId="0" fontId="14" fillId="36" borderId="0" applyNumberFormat="0" applyBorder="0" applyAlignment="0" applyProtection="0">
      <alignment vertical="center"/>
    </xf>
    <xf numFmtId="0" fontId="33" fillId="0" borderId="0">
      <alignment vertical="center"/>
    </xf>
    <xf numFmtId="0" fontId="34" fillId="0" borderId="0"/>
    <xf numFmtId="0" fontId="0" fillId="0" borderId="0">
      <alignment vertical="center"/>
    </xf>
    <xf numFmtId="0" fontId="1" fillId="0" borderId="0"/>
    <xf numFmtId="0" fontId="30" fillId="0" borderId="0"/>
    <xf numFmtId="0" fontId="30" fillId="0" borderId="0"/>
  </cellStyleXfs>
  <cellXfs count="41">
    <xf numFmtId="0" fontId="0" fillId="0" borderId="0" xfId="0">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177" fontId="1" fillId="0" borderId="0" xfId="0" applyNumberFormat="1" applyFont="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177" fontId="2" fillId="0" borderId="0" xfId="0" applyNumberFormat="1" applyFont="1" applyAlignment="1">
      <alignment horizontal="center" vertical="center"/>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wrapText="1"/>
    </xf>
    <xf numFmtId="177" fontId="1" fillId="3" borderId="1" xfId="0" applyNumberFormat="1" applyFont="1" applyFill="1" applyBorder="1" applyAlignment="1">
      <alignment horizontal="left" vertical="center" wrapText="1"/>
    </xf>
    <xf numFmtId="176" fontId="1"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177" fontId="1" fillId="0" borderId="1" xfId="0" applyNumberFormat="1" applyFont="1" applyBorder="1" applyAlignment="1">
      <alignment horizontal="left" vertical="center" wrapText="1"/>
    </xf>
    <xf numFmtId="0" fontId="4" fillId="0" borderId="1" xfId="0" applyFont="1" applyFill="1" applyBorder="1" applyAlignment="1">
      <alignment horizontal="center" vertical="center" wrapText="1"/>
    </xf>
    <xf numFmtId="177" fontId="4" fillId="4" borderId="1" xfId="54" applyNumberFormat="1" applyFont="1" applyFill="1" applyBorder="1" applyAlignment="1" applyProtection="1">
      <alignment horizontal="center" vertical="center" wrapText="1"/>
    </xf>
    <xf numFmtId="177" fontId="5" fillId="0" borderId="1" xfId="0" applyNumberFormat="1" applyFont="1" applyFill="1" applyBorder="1" applyAlignment="1" applyProtection="1">
      <alignment horizontal="left" vertical="center" wrapText="1"/>
    </xf>
    <xf numFmtId="177"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7" fillId="0" borderId="1" xfId="0" applyNumberFormat="1" applyFont="1" applyFill="1" applyBorder="1" applyAlignment="1" applyProtection="1">
      <alignment horizontal="left" vertical="center" wrapText="1"/>
    </xf>
    <xf numFmtId="177" fontId="8"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177" fontId="3" fillId="2" borderId="5" xfId="0" applyNumberFormat="1" applyFont="1" applyFill="1" applyBorder="1" applyAlignment="1">
      <alignment horizontal="center" vertical="center" wrapText="1"/>
    </xf>
    <xf numFmtId="177" fontId="3" fillId="2" borderId="6" xfId="0" applyNumberFormat="1" applyFont="1" applyFill="1" applyBorder="1" applyAlignment="1">
      <alignment horizontal="center" vertical="center" wrapText="1"/>
    </xf>
    <xf numFmtId="176" fontId="1" fillId="0" borderId="0" xfId="0" applyNumberFormat="1" applyFont="1" applyAlignment="1">
      <alignment horizontal="left" vertical="center" wrapText="1"/>
    </xf>
    <xf numFmtId="177" fontId="3" fillId="2" borderId="2" xfId="0" applyNumberFormat="1" applyFont="1" applyFill="1" applyBorder="1" applyAlignment="1">
      <alignment horizontal="center" vertical="center" wrapText="1"/>
    </xf>
    <xf numFmtId="177" fontId="3" fillId="2" borderId="3"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177" fontId="1" fillId="3" borderId="1" xfId="0" applyNumberFormat="1" applyFont="1" applyFill="1" applyBorder="1" applyAlignment="1">
      <alignment horizontal="center" vertical="center"/>
    </xf>
    <xf numFmtId="177" fontId="4" fillId="3" borderId="1" xfId="0" applyNumberFormat="1" applyFont="1" applyFill="1" applyBorder="1" applyAlignment="1">
      <alignment horizontal="center" vertical="center" wrapText="1"/>
    </xf>
    <xf numFmtId="177" fontId="1" fillId="4"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7" fontId="1" fillId="0" borderId="1" xfId="0" applyNumberFormat="1" applyFont="1" applyBorder="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1_复件 5.1 工程量清单 L"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常规 5_水电 _2" xfId="34"/>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S5 3 2 2" xfId="49"/>
    <cellStyle name="强调文字颜色 6" xfId="50" builtinId="49"/>
    <cellStyle name="常规 10" xfId="51"/>
    <cellStyle name="40% - 强调文字颜色 6" xfId="52" builtinId="51"/>
    <cellStyle name="60% - 强调文字颜色 6" xfId="53" builtinId="52"/>
    <cellStyle name="常规 2" xfId="54"/>
    <cellStyle name="样式 1" xfId="55"/>
    <cellStyle name="常规 24" xfId="56"/>
    <cellStyle name="Normal" xfId="57"/>
    <cellStyle name="常规 3" xfId="58"/>
    <cellStyle name="常规 22" xfId="5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73"/>
  <sheetViews>
    <sheetView tabSelected="1" view="pageBreakPreview" zoomScaleNormal="100" workbookViewId="0">
      <pane ySplit="4" topLeftCell="A5" activePane="bottomLeft" state="frozen"/>
      <selection/>
      <selection pane="bottomLeft" activeCell="Q11" sqref="Q11"/>
    </sheetView>
  </sheetViews>
  <sheetFormatPr defaultColWidth="9" defaultRowHeight="11.25"/>
  <cols>
    <col min="1" max="1" width="5.63333333333333" style="2" customWidth="1"/>
    <col min="2" max="2" width="10.625" style="1" customWidth="1"/>
    <col min="3" max="3" width="20.6333333333333" style="3" customWidth="1"/>
    <col min="4" max="4" width="17.625" style="1" customWidth="1"/>
    <col min="5" max="5" width="10.625" style="1" customWidth="1"/>
    <col min="6" max="6" width="5.625" style="1" customWidth="1"/>
    <col min="7" max="7" width="8.625" style="4" customWidth="1"/>
    <col min="8" max="13" width="10.625" style="4" customWidth="1"/>
    <col min="14" max="14" width="12.625" style="4" customWidth="1"/>
    <col min="15" max="15" width="10.625" style="4" customWidth="1"/>
    <col min="16" max="16" width="11.5" style="1"/>
    <col min="17" max="19" width="9" style="1"/>
    <col min="20" max="20" width="11.3333333333333" style="1"/>
    <col min="21" max="16384" width="9" style="1"/>
  </cols>
  <sheetData>
    <row r="1" s="1" customFormat="1" ht="30" customHeight="1" spans="1:15">
      <c r="A1" s="5" t="s">
        <v>0</v>
      </c>
      <c r="B1" s="6"/>
      <c r="C1" s="7"/>
      <c r="D1" s="6"/>
      <c r="E1" s="6"/>
      <c r="F1" s="6"/>
      <c r="G1" s="8"/>
      <c r="H1" s="8"/>
      <c r="I1" s="8"/>
      <c r="J1" s="8"/>
      <c r="K1" s="8"/>
      <c r="L1" s="8"/>
      <c r="M1" s="8"/>
      <c r="N1" s="8"/>
      <c r="O1" s="8"/>
    </row>
    <row r="2" ht="20" customHeight="1" spans="1:15">
      <c r="A2" s="9" t="s">
        <v>1</v>
      </c>
      <c r="B2" s="10" t="s">
        <v>2</v>
      </c>
      <c r="C2" s="10" t="s">
        <v>3</v>
      </c>
      <c r="D2" s="10" t="s">
        <v>4</v>
      </c>
      <c r="E2" s="11" t="s">
        <v>5</v>
      </c>
      <c r="F2" s="10" t="s">
        <v>6</v>
      </c>
      <c r="G2" s="12" t="s">
        <v>7</v>
      </c>
      <c r="H2" s="12" t="s">
        <v>8</v>
      </c>
      <c r="I2" s="12"/>
      <c r="J2" s="12"/>
      <c r="K2" s="12"/>
      <c r="L2" s="12"/>
      <c r="M2" s="33" t="s">
        <v>9</v>
      </c>
      <c r="N2" s="12" t="s">
        <v>10</v>
      </c>
      <c r="O2" s="12" t="s">
        <v>11</v>
      </c>
    </row>
    <row r="3" ht="20" customHeight="1" spans="1:15">
      <c r="A3" s="9"/>
      <c r="B3" s="10"/>
      <c r="C3" s="10"/>
      <c r="D3" s="10"/>
      <c r="E3" s="13"/>
      <c r="F3" s="10"/>
      <c r="G3" s="12"/>
      <c r="H3" s="14" t="s">
        <v>12</v>
      </c>
      <c r="I3" s="34" t="s">
        <v>13</v>
      </c>
      <c r="J3" s="34" t="s">
        <v>14</v>
      </c>
      <c r="K3" s="12" t="s">
        <v>15</v>
      </c>
      <c r="L3" s="12" t="s">
        <v>16</v>
      </c>
      <c r="M3" s="34"/>
      <c r="N3" s="12"/>
      <c r="O3" s="12"/>
    </row>
    <row r="4" ht="20" customHeight="1" spans="1:15">
      <c r="A4" s="9"/>
      <c r="B4" s="10"/>
      <c r="C4" s="10"/>
      <c r="D4" s="10"/>
      <c r="E4" s="15"/>
      <c r="F4" s="10"/>
      <c r="G4" s="12"/>
      <c r="H4" s="12"/>
      <c r="I4" s="14"/>
      <c r="J4" s="14"/>
      <c r="K4" s="35">
        <v>0</v>
      </c>
      <c r="L4" s="35">
        <v>0</v>
      </c>
      <c r="M4" s="14"/>
      <c r="N4" s="12"/>
      <c r="O4" s="12"/>
    </row>
    <row r="5" s="1" customFormat="1" ht="25" customHeight="1" spans="1:15">
      <c r="A5" s="16" t="s">
        <v>17</v>
      </c>
      <c r="B5" s="17" t="s">
        <v>18</v>
      </c>
      <c r="C5" s="18"/>
      <c r="D5" s="17"/>
      <c r="E5" s="17"/>
      <c r="F5" s="17"/>
      <c r="G5" s="17"/>
      <c r="H5" s="17"/>
      <c r="I5" s="17"/>
      <c r="J5" s="36"/>
      <c r="K5" s="36"/>
      <c r="L5" s="36"/>
      <c r="M5" s="36"/>
      <c r="N5" s="37">
        <f>SUM(N6:N8)</f>
        <v>0</v>
      </c>
      <c r="O5" s="36"/>
    </row>
    <row r="6" s="1" customFormat="1" ht="25" customHeight="1" outlineLevel="1" spans="1:15">
      <c r="A6" s="19">
        <v>1</v>
      </c>
      <c r="B6" s="20" t="s">
        <v>19</v>
      </c>
      <c r="C6" s="21" t="s">
        <v>20</v>
      </c>
      <c r="D6" s="22" t="s">
        <v>21</v>
      </c>
      <c r="E6" s="22" t="s">
        <v>22</v>
      </c>
      <c r="F6" s="20" t="s">
        <v>23</v>
      </c>
      <c r="G6" s="20">
        <v>5472.37</v>
      </c>
      <c r="H6" s="23">
        <v>0</v>
      </c>
      <c r="I6" s="38">
        <v>0</v>
      </c>
      <c r="J6" s="23">
        <v>0</v>
      </c>
      <c r="K6" s="39">
        <f>SUM(H6:J6)*$K$4</f>
        <v>0</v>
      </c>
      <c r="L6" s="39">
        <f>SUM(H6:K6)*$L$4</f>
        <v>0</v>
      </c>
      <c r="M6" s="39">
        <f>SUM(H6:L6)</f>
        <v>0</v>
      </c>
      <c r="N6" s="39">
        <f>G6*M6</f>
        <v>0</v>
      </c>
      <c r="O6" s="40"/>
    </row>
    <row r="7" s="1" customFormat="1" ht="25" customHeight="1" outlineLevel="1" spans="1:15">
      <c r="A7" s="19">
        <v>2</v>
      </c>
      <c r="B7" s="20" t="s">
        <v>24</v>
      </c>
      <c r="C7" s="24" t="s">
        <v>25</v>
      </c>
      <c r="D7" s="22" t="s">
        <v>26</v>
      </c>
      <c r="E7" s="22" t="s">
        <v>22</v>
      </c>
      <c r="F7" s="20" t="s">
        <v>27</v>
      </c>
      <c r="G7" s="20">
        <f>(86+15+12+(23.34+17.47+5.4)*2)*9</f>
        <v>1848.78</v>
      </c>
      <c r="H7" s="23">
        <v>0</v>
      </c>
      <c r="I7" s="38">
        <v>0</v>
      </c>
      <c r="J7" s="23">
        <v>0</v>
      </c>
      <c r="K7" s="39">
        <f>SUM(H7:J7)*$K$4</f>
        <v>0</v>
      </c>
      <c r="L7" s="39">
        <f>SUM(H7:K7)*$L$4</f>
        <v>0</v>
      </c>
      <c r="M7" s="39">
        <f>SUM(H7:L7)</f>
        <v>0</v>
      </c>
      <c r="N7" s="39">
        <f>G7*M7</f>
        <v>0</v>
      </c>
      <c r="O7" s="40"/>
    </row>
    <row r="8" s="1" customFormat="1" ht="25" customHeight="1" outlineLevel="1" spans="1:15">
      <c r="A8" s="19">
        <v>3</v>
      </c>
      <c r="B8" s="25" t="s">
        <v>28</v>
      </c>
      <c r="C8" s="21" t="s">
        <v>29</v>
      </c>
      <c r="D8" s="26" t="s">
        <v>30</v>
      </c>
      <c r="E8" s="22" t="s">
        <v>22</v>
      </c>
      <c r="F8" s="20" t="s">
        <v>23</v>
      </c>
      <c r="G8" s="20">
        <f>309.22*4</f>
        <v>1236.88</v>
      </c>
      <c r="H8" s="23">
        <v>0</v>
      </c>
      <c r="I8" s="38">
        <v>0</v>
      </c>
      <c r="J8" s="23">
        <v>0</v>
      </c>
      <c r="K8" s="39">
        <f>SUM(H8:J8)*$K$4</f>
        <v>0</v>
      </c>
      <c r="L8" s="39">
        <f>SUM(H8:K8)*$L$4</f>
        <v>0</v>
      </c>
      <c r="M8" s="39">
        <f>SUM(H8:L8)</f>
        <v>0</v>
      </c>
      <c r="N8" s="39">
        <f>G8*M8</f>
        <v>0</v>
      </c>
      <c r="O8" s="40"/>
    </row>
    <row r="9" s="1" customFormat="1" ht="25" customHeight="1" spans="1:15">
      <c r="A9" s="16" t="s">
        <v>31</v>
      </c>
      <c r="B9" s="17" t="s">
        <v>32</v>
      </c>
      <c r="C9" s="18"/>
      <c r="D9" s="17"/>
      <c r="E9" s="17"/>
      <c r="F9" s="17"/>
      <c r="G9" s="17"/>
      <c r="H9" s="17"/>
      <c r="I9" s="17"/>
      <c r="J9" s="36"/>
      <c r="K9" s="36"/>
      <c r="L9" s="36"/>
      <c r="M9" s="36"/>
      <c r="N9" s="37">
        <f>SUM(N10:N12)</f>
        <v>0</v>
      </c>
      <c r="O9" s="36"/>
    </row>
    <row r="10" s="1" customFormat="1" ht="25" customHeight="1" outlineLevel="1" spans="1:15">
      <c r="A10" s="19">
        <v>1</v>
      </c>
      <c r="B10" s="20" t="s">
        <v>19</v>
      </c>
      <c r="C10" s="21" t="s">
        <v>20</v>
      </c>
      <c r="D10" s="22" t="s">
        <v>21</v>
      </c>
      <c r="E10" s="22" t="s">
        <v>22</v>
      </c>
      <c r="F10" s="20" t="s">
        <v>23</v>
      </c>
      <c r="G10" s="20">
        <v>2911.63</v>
      </c>
      <c r="H10" s="23">
        <v>0</v>
      </c>
      <c r="I10" s="38">
        <v>0</v>
      </c>
      <c r="J10" s="23">
        <v>0</v>
      </c>
      <c r="K10" s="39">
        <f>SUM(H10:J10)*$K$4</f>
        <v>0</v>
      </c>
      <c r="L10" s="39">
        <f>SUM(H10:K10)*$L$4</f>
        <v>0</v>
      </c>
      <c r="M10" s="39">
        <f t="shared" ref="M10:M12" si="0">SUM(H10:L10)</f>
        <v>0</v>
      </c>
      <c r="N10" s="39">
        <f t="shared" ref="N10:N12" si="1">G10*M10</f>
        <v>0</v>
      </c>
      <c r="O10" s="40"/>
    </row>
    <row r="11" s="1" customFormat="1" ht="25" customHeight="1" outlineLevel="1" spans="1:15">
      <c r="A11" s="19">
        <v>2</v>
      </c>
      <c r="B11" s="20" t="s">
        <v>24</v>
      </c>
      <c r="C11" s="27" t="s">
        <v>33</v>
      </c>
      <c r="D11" s="22" t="s">
        <v>26</v>
      </c>
      <c r="E11" s="22" t="s">
        <v>22</v>
      </c>
      <c r="F11" s="20" t="s">
        <v>27</v>
      </c>
      <c r="G11" s="20">
        <f>(54+9*3)*8</f>
        <v>648</v>
      </c>
      <c r="H11" s="23">
        <v>0</v>
      </c>
      <c r="I11" s="38">
        <v>0</v>
      </c>
      <c r="J11" s="23">
        <v>0</v>
      </c>
      <c r="K11" s="39">
        <f>SUM(H11:J11)*$K$4</f>
        <v>0</v>
      </c>
      <c r="L11" s="39">
        <f>SUM(H11:K11)*$L$4</f>
        <v>0</v>
      </c>
      <c r="M11" s="39">
        <f t="shared" si="0"/>
        <v>0</v>
      </c>
      <c r="N11" s="39">
        <f t="shared" si="1"/>
        <v>0</v>
      </c>
      <c r="O11" s="40"/>
    </row>
    <row r="12" s="1" customFormat="1" ht="25" customHeight="1" outlineLevel="1" spans="1:15">
      <c r="A12" s="19">
        <v>3</v>
      </c>
      <c r="B12" s="25" t="s">
        <v>28</v>
      </c>
      <c r="C12" s="21" t="s">
        <v>29</v>
      </c>
      <c r="D12" s="26" t="s">
        <v>30</v>
      </c>
      <c r="E12" s="22" t="s">
        <v>22</v>
      </c>
      <c r="F12" s="20" t="s">
        <v>23</v>
      </c>
      <c r="G12" s="20">
        <f>238.41*4</f>
        <v>953.64</v>
      </c>
      <c r="H12" s="23">
        <v>0</v>
      </c>
      <c r="I12" s="38">
        <v>0</v>
      </c>
      <c r="J12" s="23">
        <v>0</v>
      </c>
      <c r="K12" s="39">
        <f>SUM(H12:J12)*$K$4</f>
        <v>0</v>
      </c>
      <c r="L12" s="39">
        <f>SUM(H12:K12)*$L$4</f>
        <v>0</v>
      </c>
      <c r="M12" s="39">
        <f t="shared" si="0"/>
        <v>0</v>
      </c>
      <c r="N12" s="39">
        <f t="shared" si="1"/>
        <v>0</v>
      </c>
      <c r="O12" s="40"/>
    </row>
    <row r="13" s="1" customFormat="1" ht="25" customHeight="1" spans="1:15">
      <c r="A13" s="16" t="s">
        <v>34</v>
      </c>
      <c r="B13" s="17" t="s">
        <v>35</v>
      </c>
      <c r="C13" s="18"/>
      <c r="D13" s="17"/>
      <c r="E13" s="17"/>
      <c r="F13" s="17"/>
      <c r="G13" s="17"/>
      <c r="H13" s="17"/>
      <c r="I13" s="17"/>
      <c r="J13" s="36"/>
      <c r="K13" s="36"/>
      <c r="L13" s="36"/>
      <c r="M13" s="36"/>
      <c r="N13" s="37">
        <f>SUM(N14:N16)</f>
        <v>0</v>
      </c>
      <c r="O13" s="36"/>
    </row>
    <row r="14" s="1" customFormat="1" ht="25" customHeight="1" outlineLevel="1" spans="1:15">
      <c r="A14" s="19">
        <v>1</v>
      </c>
      <c r="B14" s="20" t="s">
        <v>36</v>
      </c>
      <c r="C14" s="21" t="s">
        <v>37</v>
      </c>
      <c r="D14" s="22" t="s">
        <v>21</v>
      </c>
      <c r="E14" s="22" t="s">
        <v>22</v>
      </c>
      <c r="F14" s="20" t="s">
        <v>23</v>
      </c>
      <c r="G14" s="20">
        <v>4847.93</v>
      </c>
      <c r="H14" s="23">
        <v>0</v>
      </c>
      <c r="I14" s="38">
        <v>0</v>
      </c>
      <c r="J14" s="23">
        <v>0</v>
      </c>
      <c r="K14" s="39">
        <f>SUM(H14:J14)*$K$4</f>
        <v>0</v>
      </c>
      <c r="L14" s="39">
        <f>SUM(H14:K14)*$L$4</f>
        <v>0</v>
      </c>
      <c r="M14" s="39">
        <f>SUM(H14:L14)</f>
        <v>0</v>
      </c>
      <c r="N14" s="39">
        <f>G14*M14</f>
        <v>0</v>
      </c>
      <c r="O14" s="40"/>
    </row>
    <row r="15" s="1" customFormat="1" ht="25" customHeight="1" outlineLevel="1" spans="1:15">
      <c r="A15" s="19">
        <v>2</v>
      </c>
      <c r="B15" s="28" t="s">
        <v>38</v>
      </c>
      <c r="C15" s="21" t="s">
        <v>39</v>
      </c>
      <c r="D15" s="22" t="s">
        <v>21</v>
      </c>
      <c r="E15" s="29" t="s">
        <v>40</v>
      </c>
      <c r="F15" s="20" t="s">
        <v>23</v>
      </c>
      <c r="G15" s="20">
        <f>G14</f>
        <v>4847.93</v>
      </c>
      <c r="H15" s="23">
        <v>0</v>
      </c>
      <c r="I15" s="38">
        <v>0</v>
      </c>
      <c r="J15" s="23">
        <v>0</v>
      </c>
      <c r="K15" s="39">
        <f>SUM(H15:J15)*$K$4</f>
        <v>0</v>
      </c>
      <c r="L15" s="39">
        <f>SUM(H15:K15)*$L$4</f>
        <v>0</v>
      </c>
      <c r="M15" s="39">
        <f>SUM(H15:L15)</f>
        <v>0</v>
      </c>
      <c r="N15" s="39">
        <f>G15*M15</f>
        <v>0</v>
      </c>
      <c r="O15" s="40"/>
    </row>
    <row r="16" s="1" customFormat="1" ht="25" customHeight="1" outlineLevel="1" spans="1:15">
      <c r="A16" s="19">
        <v>3</v>
      </c>
      <c r="B16" s="20" t="s">
        <v>41</v>
      </c>
      <c r="C16" s="24" t="s">
        <v>42</v>
      </c>
      <c r="D16" s="22" t="s">
        <v>21</v>
      </c>
      <c r="E16" s="22" t="s">
        <v>22</v>
      </c>
      <c r="F16" s="20" t="s">
        <v>23</v>
      </c>
      <c r="G16" s="20">
        <v>9974.41</v>
      </c>
      <c r="H16" s="23">
        <v>0</v>
      </c>
      <c r="I16" s="38">
        <v>0</v>
      </c>
      <c r="J16" s="23">
        <v>0</v>
      </c>
      <c r="K16" s="39">
        <f>SUM(H16:J16)*$K$4</f>
        <v>0</v>
      </c>
      <c r="L16" s="39">
        <f>SUM(H16:K16)*$L$4</f>
        <v>0</v>
      </c>
      <c r="M16" s="39">
        <f>SUM(H16:L16)</f>
        <v>0</v>
      </c>
      <c r="N16" s="39">
        <f>G16*M16</f>
        <v>0</v>
      </c>
      <c r="O16" s="40"/>
    </row>
    <row r="17" s="1" customFormat="1" ht="25" customHeight="1" spans="1:15">
      <c r="A17" s="16" t="s">
        <v>43</v>
      </c>
      <c r="B17" s="17" t="s">
        <v>44</v>
      </c>
      <c r="C17" s="18"/>
      <c r="D17" s="17"/>
      <c r="E17" s="17"/>
      <c r="F17" s="17"/>
      <c r="G17" s="17"/>
      <c r="H17" s="17"/>
      <c r="I17" s="17"/>
      <c r="J17" s="36"/>
      <c r="K17" s="36"/>
      <c r="L17" s="36"/>
      <c r="M17" s="36"/>
      <c r="N17" s="37">
        <f>SUM(N18:N20)</f>
        <v>0</v>
      </c>
      <c r="O17" s="36"/>
    </row>
    <row r="18" s="1" customFormat="1" ht="25" customHeight="1" outlineLevel="1" spans="1:15">
      <c r="A18" s="19">
        <v>1</v>
      </c>
      <c r="B18" s="20" t="s">
        <v>19</v>
      </c>
      <c r="C18" s="21" t="s">
        <v>20</v>
      </c>
      <c r="D18" s="22" t="s">
        <v>21</v>
      </c>
      <c r="E18" s="22" t="s">
        <v>22</v>
      </c>
      <c r="F18" s="20" t="s">
        <v>23</v>
      </c>
      <c r="G18" s="20">
        <f>(60.2-6)*64.4</f>
        <v>3490.48</v>
      </c>
      <c r="H18" s="23">
        <v>0</v>
      </c>
      <c r="I18" s="38">
        <v>0</v>
      </c>
      <c r="J18" s="23">
        <v>0</v>
      </c>
      <c r="K18" s="39">
        <f>SUM(H18:J18)*$K$4</f>
        <v>0</v>
      </c>
      <c r="L18" s="39">
        <f>SUM(H18:K18)*$L$4</f>
        <v>0</v>
      </c>
      <c r="M18" s="39">
        <f>SUM(H18:L18)</f>
        <v>0</v>
      </c>
      <c r="N18" s="39">
        <f>G18*M18</f>
        <v>0</v>
      </c>
      <c r="O18" s="40"/>
    </row>
    <row r="19" s="1" customFormat="1" ht="25" customHeight="1" outlineLevel="1" spans="1:15">
      <c r="A19" s="19">
        <v>2</v>
      </c>
      <c r="B19" s="20" t="s">
        <v>24</v>
      </c>
      <c r="C19" s="24" t="s">
        <v>25</v>
      </c>
      <c r="D19" s="22" t="s">
        <v>26</v>
      </c>
      <c r="E19" s="22" t="s">
        <v>22</v>
      </c>
      <c r="F19" s="20" t="s">
        <v>27</v>
      </c>
      <c r="G19" s="20">
        <f>(86+15+12+(23.34+17.47+5.4)*2)*6</f>
        <v>1232.52</v>
      </c>
      <c r="H19" s="23">
        <v>0</v>
      </c>
      <c r="I19" s="38">
        <v>0</v>
      </c>
      <c r="J19" s="23">
        <v>0</v>
      </c>
      <c r="K19" s="39">
        <f>SUM(H19:J19)*$K$4</f>
        <v>0</v>
      </c>
      <c r="L19" s="39">
        <f>SUM(H19:K19)*$L$4</f>
        <v>0</v>
      </c>
      <c r="M19" s="39">
        <f>SUM(H19:L19)</f>
        <v>0</v>
      </c>
      <c r="N19" s="39">
        <f>G19*M19</f>
        <v>0</v>
      </c>
      <c r="O19" s="40"/>
    </row>
    <row r="20" s="1" customFormat="1" ht="25" customHeight="1" outlineLevel="1" spans="1:15">
      <c r="A20" s="19">
        <v>3</v>
      </c>
      <c r="B20" s="25" t="s">
        <v>28</v>
      </c>
      <c r="C20" s="21" t="s">
        <v>29</v>
      </c>
      <c r="D20" s="26" t="s">
        <v>30</v>
      </c>
      <c r="E20" s="22" t="s">
        <v>22</v>
      </c>
      <c r="F20" s="20" t="s">
        <v>23</v>
      </c>
      <c r="G20" s="20">
        <f>237.2*4</f>
        <v>948.8</v>
      </c>
      <c r="H20" s="23">
        <v>0</v>
      </c>
      <c r="I20" s="38">
        <v>0</v>
      </c>
      <c r="J20" s="23">
        <v>0</v>
      </c>
      <c r="K20" s="39">
        <f>SUM(H20:J20)*$K$4</f>
        <v>0</v>
      </c>
      <c r="L20" s="39">
        <f>SUM(H20:K20)*$L$4</f>
        <v>0</v>
      </c>
      <c r="M20" s="39">
        <f>SUM(H20:L20)</f>
        <v>0</v>
      </c>
      <c r="N20" s="39">
        <f>G20*M20</f>
        <v>0</v>
      </c>
      <c r="O20" s="40"/>
    </row>
    <row r="21" ht="25" customHeight="1" spans="1:15">
      <c r="A21" s="9" t="s">
        <v>45</v>
      </c>
      <c r="B21" s="30" t="s">
        <v>46</v>
      </c>
      <c r="C21" s="31"/>
      <c r="D21" s="12"/>
      <c r="E21" s="12"/>
      <c r="F21" s="12"/>
      <c r="G21" s="12"/>
      <c r="H21" s="12"/>
      <c r="I21" s="12"/>
      <c r="J21" s="12"/>
      <c r="K21" s="12"/>
      <c r="L21" s="12"/>
      <c r="M21" s="12"/>
      <c r="N21" s="12">
        <f>N5+N9+N13+N17</f>
        <v>0</v>
      </c>
      <c r="O21" s="12"/>
    </row>
    <row r="22" ht="100" customHeight="1" spans="1:15">
      <c r="A22" s="32" t="s">
        <v>47</v>
      </c>
      <c r="B22" s="32"/>
      <c r="C22" s="32"/>
      <c r="D22" s="32"/>
      <c r="E22" s="32"/>
      <c r="F22" s="32"/>
      <c r="G22" s="32"/>
      <c r="H22" s="32"/>
      <c r="I22" s="32"/>
      <c r="J22" s="32"/>
      <c r="K22" s="32"/>
      <c r="L22" s="32"/>
      <c r="M22" s="32"/>
      <c r="N22" s="32"/>
      <c r="O22" s="32"/>
    </row>
    <row r="23" ht="20" customHeight="1"/>
    <row r="24" ht="20" customHeight="1"/>
    <row r="25" ht="20" customHeight="1"/>
    <row r="26" ht="20" customHeight="1"/>
    <row r="27" ht="20" customHeight="1"/>
    <row r="28" ht="20" customHeight="1"/>
    <row r="29" ht="20" customHeight="1"/>
    <row r="30" ht="20" customHeight="1"/>
    <row r="31" ht="20" customHeight="1"/>
    <row r="32" ht="20" customHeight="1"/>
    <row r="33" ht="20" customHeight="1"/>
    <row r="34" ht="20" customHeight="1"/>
    <row r="35" ht="20" customHeight="1"/>
    <row r="36" ht="20" customHeight="1"/>
    <row r="37" ht="20" customHeight="1"/>
    <row r="38" ht="20" customHeight="1"/>
    <row r="39" ht="20" customHeight="1"/>
    <row r="40" ht="20" customHeight="1"/>
    <row r="41" ht="20" customHeight="1"/>
    <row r="42" ht="20" customHeight="1"/>
    <row r="43" ht="20" customHeight="1"/>
    <row r="44" ht="20" customHeight="1"/>
    <row r="45" ht="20" customHeight="1"/>
    <row r="46" ht="20" customHeight="1"/>
    <row r="47" ht="20" customHeight="1"/>
    <row r="48" ht="20" customHeight="1"/>
    <row r="49" ht="20" customHeight="1"/>
    <row r="50" ht="20" customHeight="1"/>
    <row r="51" ht="20" customHeight="1"/>
    <row r="52" ht="20" customHeight="1"/>
    <row r="53" ht="20" customHeight="1"/>
    <row r="54" ht="20" customHeight="1"/>
    <row r="55" ht="20" customHeight="1"/>
    <row r="56" ht="20" customHeight="1"/>
    <row r="57" ht="20" customHeight="1"/>
    <row r="58" ht="20" customHeight="1"/>
    <row r="59" ht="20" customHeight="1"/>
    <row r="60" ht="20" customHeight="1"/>
    <row r="61" ht="20" customHeight="1"/>
    <row r="62" ht="20" customHeight="1"/>
    <row r="63" ht="20" customHeight="1"/>
    <row r="64" ht="20" customHeight="1"/>
    <row r="65" ht="20" customHeight="1"/>
    <row r="66" ht="20" customHeight="1"/>
    <row r="67" ht="20" customHeight="1"/>
    <row r="68" ht="20" customHeight="1"/>
    <row r="69" ht="20" customHeight="1"/>
    <row r="70" ht="20" customHeight="1"/>
    <row r="71" ht="20" customHeight="1"/>
    <row r="72" ht="20" customHeight="1"/>
    <row r="73" ht="20" customHeight="1"/>
  </sheetData>
  <autoFilter ref="A1:O22">
    <extLst/>
  </autoFilter>
  <mergeCells count="17">
    <mergeCell ref="A1:O1"/>
    <mergeCell ref="H2:L2"/>
    <mergeCell ref="B21:C21"/>
    <mergeCell ref="A22:O22"/>
    <mergeCell ref="A2:A4"/>
    <mergeCell ref="B2:B4"/>
    <mergeCell ref="C2:C4"/>
    <mergeCell ref="D2:D4"/>
    <mergeCell ref="E2:E4"/>
    <mergeCell ref="F2:F4"/>
    <mergeCell ref="G2:G4"/>
    <mergeCell ref="H3:H4"/>
    <mergeCell ref="I3:I4"/>
    <mergeCell ref="J3:J4"/>
    <mergeCell ref="M2:M4"/>
    <mergeCell ref="N2:N4"/>
    <mergeCell ref="O2:O4"/>
  </mergeCells>
  <printOptions horizontalCentered="1"/>
  <pageMargins left="0" right="0" top="0" bottom="0" header="0.5" footer="0.5"/>
  <pageSetup paperSize="9" scale="89" orientation="landscape" horizontalDpi="600"/>
  <headerFooter/>
  <ignoredErrors>
    <ignoredError sqref="K15" formulaRange="1"/>
    <ignoredError sqref="K6:K14" formula="1" formulaRange="1"/>
    <ignoredError sqref="L6:N14 K5:N5 N17"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2022-11-28T02:03:00Z</dcterms:created>
  <dcterms:modified xsi:type="dcterms:W3CDTF">2023-05-17T01:11:53Z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136646FC303F47FEBE35B2760871E35C</vt:lpwstr>
  </property>
  <property fmtid="{D5CDD505-2E9C-101B-9397-08002B2CF9AE}" pid="3" name="KSOProductBuildVer">
    <vt:lpwstr>2052-11.1.0.14309</vt:lpwstr>
  </property>
</Properties>
</file>