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报价单" sheetId="1" r:id="rId1"/>
  </sheets>
  <definedNames>
    <definedName name="_xlnm._FilterDatabase" localSheetId="0" hidden="1">报价单!$A$2:$M$28</definedName>
    <definedName name="_xlnm.Print_Area" localSheetId="0">报价单!$A$1:$M$28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<sst xmlns="http://schemas.openxmlformats.org/spreadsheetml/2006/main" count="121" uniqueCount="86">
  <si>
    <t>南昌应用师范学院泽苑一饭智能化系统建设清单</t>
  </si>
  <si>
    <t>序号</t>
  </si>
  <si>
    <t>名称</t>
  </si>
  <si>
    <t>品牌</t>
  </si>
  <si>
    <t>型号</t>
  </si>
  <si>
    <t>参数</t>
  </si>
  <si>
    <t>项目特征</t>
  </si>
  <si>
    <t>数量</t>
  </si>
  <si>
    <t>单位</t>
  </si>
  <si>
    <t>主材设备费
（元）</t>
  </si>
  <si>
    <t>安装费
（元）</t>
  </si>
  <si>
    <t>综合单价（元）</t>
  </si>
  <si>
    <t>小计（元）</t>
  </si>
  <si>
    <t>备注</t>
  </si>
  <si>
    <t>一、</t>
  </si>
  <si>
    <t>泽苑一饭</t>
  </si>
  <si>
    <t>AI网络摄像机</t>
  </si>
  <si>
    <t>甲供材</t>
  </si>
  <si>
    <t>DS-2XA2346F-LS/YW 2.8/4mm</t>
  </si>
  <si>
    <t>400万智能防油污筒机半
支持开放应用平台（HEOP），可配套线上应用商城和管理平台，对智能应用进行安装、卸载、升级，并可导入第三方智能应用
支持1.5 TOPS算力、60 MB系统内存、400 MB智能内存、 2 GB eMMC存储资源共享
支持AI开放平台（AIOP），支持AI模型的下发和运行，检测结果的生成和上传
最高分辨率可达2560 × 1440 @25 fps，在该分辨率下可输出实时图像
支持背光补偿，强光抑制，3D数字降噪，120 dB宽动态，适应不同环境
支持暖光/红外双补光，暖光最远可达20 m，红外光最远可达30 m
支持开放型网络视频接口，ISAPI，SDK，Ehome，ISUP 5.0，GB28181协议接入
支持多种事件检测和异常行为识别，支持智能警戒，支持联动声音报警
支持H.265/H.264/MJPEG视频压缩算法，支持多级别视频质量配置、编码复杂度设置
支持ROI感兴趣区域增强编码，支持Smart265/264编码，可根据场景情况自适应调整码率分配，有效节省存储成本
1个内置麦克风，1个内置扬声器，支持双向语音对讲
支持1路报警输入，1路报警输出（报警输出最大支持DC24 V，1 A或AC24 V，1 A），1路音频输入，1路音频输出
支持最大256 GB MicroSD/MicroSDHC/MicroSDXC卡本地存储
支持DC12 V，100 mA电源输出；支持PoE供电功能
符合IP66防尘防水设计，可靠性高
磁吸盖可拆卸安装
传感器类型：1/3" Progressive LCan CMOS
 最低照度：彩色：0.005 Lux @（F1.2，AGC ON），0 Lux with Light
 宽动态：120 dB
 调节角度：水平：0~360°，垂直：0~75°，旋转：0~360° 
焦距&amp;视场角：2.8 mm，水平视场角：104°，垂直视场角：57°，对角视场角：122°
4 mm，水平视场角：84°，垂直视场角：45°，对角视场角：100°
6 mm，水平视场角：52°，垂直视场角：28°，对角视场角：61° 
补光灯类型：默认暖光，可切换红外补光
 补光距离：暖光最远可达20 m，红外光最远可达30 m
 红外波长范围：850 nm 
开放资源规格：系统内存：60 MB
智能内存：400 MB
Flash：2 GB 
 整机算力：1.5 TOPS
 开放能力：基础业务逻辑能力，基础媒体服务能力，深度学习推理加速能力
BASE库：提供RTSP/ISAPI服务、HTTP代理服务、License授权服务、端口服务、日志服务等
BLC库：提供多媒体视频服务和相应图像加速处理工具，包括获取YUV原始数据流、图像缩放、JPEG编解码、OSD叠加等功能，方便客户搭建差异化的智能处理框架
HIKFLOW库：提供深度学习推理加速能力、常见图像处理加速能力，包括缩放，颜色空间转换等 
 深度学习框架：Caffe，PyTorch，TensorFlow 
 开发语言：C，C++
 AI开放平台：支持AI模型的下发和运行，检测结果的生成和上传 
模型存储：支持4个模型包存储，每个模型包支持1个检测模型和2个分类模型
任务类型：支持视频任务，抓图轮巡任务
目标检测：支持16种目标检测，并对其中1种目标进行分类，分类支持64个类别 
 Smart事件：区域入侵侦测，越界侦测，进入区域侦测，离开区域侦测
 人脸抓拍：支持 
最大图像尺寸：2560 × 1440
 视频压缩标准：主码流：H.265/H.264
子码流：H.265/H.264/MJPEG
第三码流：H.265/H.264 
网络：1个RJ45 10 M/100 M自适应以太网口
 SD卡扩展：内置MicroSD/MicroSDHC/MicroSDXC插槽，最大支持256 GB
 内置麦克风：支持
 内置扬声器：支持
 音频：1路输入（Line in），最大输入幅值：3.3 Vpp，输入阻抗：4.7 kΩ，接口类型：非平衡
1路输出（Line out），最大输出幅值：3.3 Vpp，输出阻抗：100 Ω，接口类型：非平衡
 报警：1路输入，1路输出，支持最大AC24/DC24 V, 1 A
 复位：支持
 电源输出：DC12 V，100 mA，建议用于拾音器供电 
产品尺寸：Ø129.4 × 100.9 mm
 包装尺寸：170 × 170 × 150 mm
 设备重量：600 g
 带包装重量：890 g
 存储温湿度：-30 ℃~60 ℃，湿度小于95%（无凝结）
 启动和工作温湿度：-30 ℃~60 ℃，湿度小于95%（无凝结）
 恢复出厂设置：支持RESET按键，客户端或浏览器恢复
 供电方式：DC：12 V ± 25%，支持防反接保护
PoE：IEEE802.3af，CLASS3
 电源接口类型：Ø5.5 mm圆口
 电流及功耗：DC：12 V ± 25，0.66 A，最大功耗：8 W 
PoE：IEEE802.3af，CLASS3，最大功耗：9.5W 
防护：IP66</t>
  </si>
  <si>
    <t>1.校线、挂牌、并线、压线、标志、编码
2.安装、固定 、设备二次转运
3.调试、功能检测 
4.防尘和防潮处理
5.系统调试
6.详见图纸、招标文件及相关规范，完成本项工作安装的其他一切相关工程内容费用</t>
  </si>
  <si>
    <t>台</t>
  </si>
  <si>
    <t>室内400W星光半球摄像机POE</t>
  </si>
  <si>
    <t>DS-2CD252E-HX 2.8/4/6mm</t>
  </si>
  <si>
    <t>1、不低于200万 1/2.7" CMOS 网络摄像机；
2、采用深度学习硬件及算法，提供准确的电瓶车侦测；
3、内置ToF传感器，可有效检测遮挡摄像机的行为；
4、支持RS-485功能，配合出厂配备的楼层感应器，可显示楼层信息；
5、最低照度: 彩色：0.002 Lux ，0 Lux with IR；
6、宽动态不低于120 dB；
7、调节角度: 水平：-15°~15°，垂直：0°~75°；
8、红外补光最远可达10 m，支持防补光过曝；
10、具备1个内置麦克风，1个内置扬声器；
11、内置RS-485: 485接口，用于连接出厂配备的楼层感应器，接口支持电源输出：12 V ± 25%，用于楼层感应器电源输入；
12、供电方式: DC：12 V ± 25%；支持PoE：802.3af，Class 3；
13、防护不低于IK08。</t>
  </si>
  <si>
    <t>半球支架</t>
  </si>
  <si>
    <t>支架高度根据现场确认，投标方综合考虑</t>
  </si>
  <si>
    <t>1.安装、固定 、设备二次转运
2.详见图纸、招标文件及相关规范，完成本项工作安装的其他一切相关工程内容费用</t>
  </si>
  <si>
    <t>个</t>
  </si>
  <si>
    <t>六类UTP线</t>
  </si>
  <si>
    <t>Cat6非屏蔽双绞线</t>
  </si>
  <si>
    <t>1.穿管或桥架敷设
2.详见图纸、招标文件及相关规范，完成本项工作安装的其他一切相关工程内容费用</t>
  </si>
  <si>
    <t>米</t>
  </si>
  <si>
    <t>144芯光纤</t>
  </si>
  <si>
    <t>光纤跳线</t>
  </si>
  <si>
    <t xml:space="preserve">1~5m </t>
  </si>
  <si>
    <t>1.详见图纸、招标文件及相关规范，完成本项工作安装的其他一切相关工程内容费用</t>
  </si>
  <si>
    <t>根</t>
  </si>
  <si>
    <t>六类非屏蔽跳线</t>
  </si>
  <si>
    <t>Cat6RJ45转RJ45，1~3m</t>
  </si>
  <si>
    <t>条</t>
  </si>
  <si>
    <t>单孔信息插座</t>
  </si>
  <si>
    <t>1个Cat6模块，非屏蔽，86面板</t>
  </si>
  <si>
    <t>1.安装、固定 、标识、测试
2.详见图纸、招标文件及相关规范，完成本项工作安装的其他一切相关工程内容费用</t>
  </si>
  <si>
    <t>双孔信息插座</t>
  </si>
  <si>
    <t>2个Cat6模块，非屏蔽，86面板（电话+网络）</t>
  </si>
  <si>
    <t>普通AP</t>
  </si>
  <si>
    <t>华为AirEngine 5762-12</t>
  </si>
  <si>
    <t>1、支持2.4GHz/5GHz双频段，所有射频均支持802.11ax标准；
2、整机最大支持4空间流，最大接入速率≥2.9Gbps；
3、实配千兆电口≥1个</t>
  </si>
  <si>
    <t>24口POE交换机-监控用</t>
  </si>
  <si>
    <t>华为S5735-L24P4S</t>
  </si>
  <si>
    <t>1、交换容量≥336Gbps，包转发率≥51Mpps；以官网最小值为准；
2、固定端口：配置千兆电口≥24个，配置千兆光口≥4个；
3、支持802.3at POE+功能、POE功率≥370W；</t>
  </si>
  <si>
    <t>1.安装、固定 、设备二次转运
2.线缆回路编码
3.接线、接地
4.系统调试、通电检测验收 
5.详见图纸、招标文件及相关规范，完成本项工作安装的其他一切相关工程内容费用</t>
  </si>
  <si>
    <t>24口POE交换机-AP用</t>
  </si>
  <si>
    <t>华为S5735-L24P4XE</t>
  </si>
  <si>
    <t>千兆单模光模块</t>
  </si>
  <si>
    <t>原厂</t>
  </si>
  <si>
    <t>原厂双芯</t>
  </si>
  <si>
    <t>块</t>
  </si>
  <si>
    <t>万兆单模光模块</t>
  </si>
  <si>
    <t>24U机柜</t>
  </si>
  <si>
    <t>600*600*1200立柱2.0板子0.8层板一块，风扇一个，六位PDU电源1个</t>
  </si>
  <si>
    <t>1.箱体安装、固定（含二次转运）
2.线缆回路编码
3.接电源线、接地
4.系统调试、通电检测验收     
5.完成本项工作安装的其他一切相关工程内容及材料费用</t>
  </si>
  <si>
    <t>理线架</t>
  </si>
  <si>
    <t>详见图纸、招标文件及相关规范，完成本项工作安装的其他一切相关工程内容费用</t>
  </si>
  <si>
    <t>暂定为乙供</t>
  </si>
  <si>
    <t>桥架</t>
  </si>
  <si>
    <t>200*100</t>
  </si>
  <si>
    <t>200*100*1.2*1.0</t>
  </si>
  <si>
    <t>1.划线、定位、打眼、槽体清扫 
2.支架制作.安装，防锈.防腐 
3.槽体.盖板.隔板.弯头.三通及配件制作.安装 
4.桥架的安全接地 
5.安装防火隔板、防火涂料 
6.防火堵洞、清理
7.消防系统调试
8.详见图纸、招标文件及相关规范，完成本项工作安装的其他一切相关工程内容费用</t>
  </si>
  <si>
    <t>JDG20</t>
  </si>
  <si>
    <t>20，1.0厚</t>
  </si>
  <si>
    <t>1.安装、固定、刷防火漆 
2.详见图纸、招标文件及相关规范，完成本项工作安装的其他一切相关工程内容费用</t>
  </si>
  <si>
    <t>金属线槽</t>
  </si>
  <si>
    <t>25、32金属线槽</t>
  </si>
  <si>
    <t>墙面开槽及恢复</t>
  </si>
  <si>
    <t>1、凿槽、刨沟(砖结构) 宽×深(mm以内) 70×70
2、沟槽修补 尺寸(宽×深mm) 70×70</t>
  </si>
  <si>
    <t>辅材</t>
  </si>
  <si>
    <t>含安装系统所需水晶头、尾纤、胶带、扎带、连接件、螺丝等</t>
  </si>
  <si>
    <t>1.含安装系统所需水晶头、胶带、扎带、连接件、螺丝等
2.详见图纸、招标文件及相关规范，完成本项工作安装的其他一切相关工程内容费用</t>
  </si>
  <si>
    <t>项</t>
  </si>
  <si>
    <t>小计</t>
  </si>
  <si>
    <t>税金</t>
  </si>
  <si>
    <t>备注税率</t>
  </si>
  <si>
    <t>含税总价</t>
  </si>
  <si>
    <t>特别说明：
1、报价人应综合考虑现场、图纸等可能发生的情况(如:运输条件、施工场地、施工界面等)，报价人也应深入理解技术要求和验收要求,所有在招标时提供的文件均认为已完整无误包含在报价之中（综合单价不因任何因素进行调增），结算以现场实际工作量为准；
2、安装费(包含除主材设备外之人工、辅材、机械、管理费、规费、措施费、利润、税金等为完成项目安装所发生的一切费用)
3、主材设备费(已综合考虑损耗、采保费、运输、税金等货到工地所发生的一切费用)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</si>
</sst>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 &quot;[$￥-804]* #,##0&quot; &quot;;&quot; &quot;[$￥-804]* &quot;-&quot;#,##0&quot; &quot;;&quot; &quot;[$￥-804]* &quot;- &quot;"/>
    <numFmt numFmtId="178" formatCode="0_);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3" xfId="50"/>
    <cellStyle name="常规 2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M28"/>
  <sheetViews>
    <sheetView tabSelected="1" view="pageBreakPreview" zoomScaleNormal="100" workbookViewId="0">
      <pane ySplit="2" topLeftCell="A3" activePane="bottomLeft" state="frozen"/>
      <selection/>
      <selection pane="bottomLeft" activeCell="H6" sqref="H6"/>
    </sheetView>
  </sheetViews>
  <sheetFormatPr defaultColWidth="8.88888888888889" defaultRowHeight="36" customHeight="1"/>
  <cols>
    <col min="1" max="1" width="8.37037037037037" style="3" customWidth="1"/>
    <col min="2" max="2" width="15.6296296296296" style="3" customWidth="1"/>
    <col min="3" max="3" width="11.25" style="3" customWidth="1"/>
    <col min="4" max="4" width="19.7777777777778" style="3" customWidth="1"/>
    <col min="5" max="5" width="24.7777777777778" style="3" customWidth="1"/>
    <col min="6" max="6" width="26.7777777777778" style="3" customWidth="1"/>
    <col min="7" max="7" width="9.75" style="4" customWidth="1"/>
    <col min="8" max="8" width="8.88888888888889" style="3"/>
    <col min="9" max="9" width="12.75" style="5" customWidth="1"/>
    <col min="10" max="10" width="11.3796296296296" style="5" customWidth="1"/>
    <col min="11" max="11" width="11.75" style="5" customWidth="1"/>
    <col min="12" max="12" width="15.2962962962963" style="5" customWidth="1"/>
    <col min="13" max="13" width="12.2222222222222" style="3" customWidth="1"/>
    <col min="14" max="14" width="11.5" style="3"/>
    <col min="15" max="15" width="12.6296296296296" style="3"/>
    <col min="16" max="16384" width="8.88888888888889" style="3"/>
  </cols>
  <sheetData>
    <row r="1" s="1" customFormat="1" customHeight="1" spans="1:13">
      <c r="A1" s="6" t="s">
        <v>0</v>
      </c>
      <c r="B1" s="6"/>
      <c r="C1" s="6"/>
      <c r="D1" s="6"/>
      <c r="E1" s="6"/>
      <c r="F1" s="6"/>
      <c r="G1" s="7"/>
      <c r="H1" s="6"/>
      <c r="I1" s="7"/>
      <c r="J1" s="7"/>
      <c r="K1" s="7"/>
      <c r="L1" s="7"/>
      <c r="M1" s="6"/>
    </row>
    <row r="2" s="1" customFormat="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</row>
    <row r="3" s="1" customFormat="1" customHeight="1" spans="1:13">
      <c r="A3" s="10" t="s">
        <v>14</v>
      </c>
      <c r="B3" s="8" t="s">
        <v>15</v>
      </c>
      <c r="C3" s="8"/>
      <c r="D3" s="8"/>
      <c r="E3" s="8"/>
      <c r="F3" s="8"/>
      <c r="G3" s="9"/>
      <c r="H3" s="8"/>
      <c r="I3" s="9"/>
      <c r="J3" s="9"/>
      <c r="K3" s="9"/>
      <c r="L3" s="9"/>
      <c r="M3" s="8"/>
    </row>
    <row r="4" s="1" customFormat="1" customHeight="1" spans="1:13">
      <c r="A4" s="11">
        <v>1</v>
      </c>
      <c r="B4" s="12" t="s">
        <v>16</v>
      </c>
      <c r="C4" s="13" t="s">
        <v>17</v>
      </c>
      <c r="D4" s="11" t="s">
        <v>18</v>
      </c>
      <c r="E4" s="12" t="s">
        <v>19</v>
      </c>
      <c r="F4" s="14" t="s">
        <v>20</v>
      </c>
      <c r="G4" s="15">
        <v>127</v>
      </c>
      <c r="H4" s="11" t="s">
        <v>21</v>
      </c>
      <c r="I4" s="22"/>
      <c r="J4" s="15"/>
      <c r="K4" s="23">
        <f t="shared" ref="K4:K8" si="0">+I4+J4</f>
        <v>0</v>
      </c>
      <c r="L4" s="23">
        <f t="shared" ref="L4:L8" si="1">+K4*G4</f>
        <v>0</v>
      </c>
      <c r="M4" s="10"/>
    </row>
    <row r="5" s="1" customFormat="1" customHeight="1" spans="1:13">
      <c r="A5" s="11">
        <v>2</v>
      </c>
      <c r="B5" s="12" t="s">
        <v>22</v>
      </c>
      <c r="C5" s="13" t="s">
        <v>17</v>
      </c>
      <c r="D5" s="12" t="s">
        <v>23</v>
      </c>
      <c r="E5" s="12" t="s">
        <v>24</v>
      </c>
      <c r="F5" s="14" t="s">
        <v>20</v>
      </c>
      <c r="G5" s="16">
        <v>41</v>
      </c>
      <c r="H5" s="11" t="s">
        <v>21</v>
      </c>
      <c r="I5" s="22"/>
      <c r="J5" s="15"/>
      <c r="K5" s="23">
        <f t="shared" si="0"/>
        <v>0</v>
      </c>
      <c r="L5" s="23">
        <f t="shared" si="1"/>
        <v>0</v>
      </c>
      <c r="M5" s="10"/>
    </row>
    <row r="6" s="1" customFormat="1" customHeight="1" spans="1:13">
      <c r="A6" s="11">
        <v>3</v>
      </c>
      <c r="B6" s="12" t="s">
        <v>25</v>
      </c>
      <c r="C6" s="11"/>
      <c r="D6" s="11"/>
      <c r="E6" s="12" t="s">
        <v>26</v>
      </c>
      <c r="F6" s="14" t="s">
        <v>27</v>
      </c>
      <c r="G6" s="16">
        <v>168</v>
      </c>
      <c r="H6" s="11" t="s">
        <v>28</v>
      </c>
      <c r="I6" s="15"/>
      <c r="J6" s="15"/>
      <c r="K6" s="23">
        <f t="shared" si="0"/>
        <v>0</v>
      </c>
      <c r="L6" s="23">
        <f t="shared" si="1"/>
        <v>0</v>
      </c>
      <c r="M6" s="10"/>
    </row>
    <row r="7" s="1" customFormat="1" customHeight="1" spans="1:13">
      <c r="A7" s="11">
        <v>4</v>
      </c>
      <c r="B7" s="12" t="s">
        <v>29</v>
      </c>
      <c r="C7" s="13"/>
      <c r="D7" s="12"/>
      <c r="E7" s="17" t="s">
        <v>30</v>
      </c>
      <c r="F7" s="14" t="s">
        <v>31</v>
      </c>
      <c r="G7" s="16">
        <v>31550</v>
      </c>
      <c r="H7" s="11" t="s">
        <v>32</v>
      </c>
      <c r="I7" s="15"/>
      <c r="J7" s="15"/>
      <c r="K7" s="23">
        <f t="shared" si="0"/>
        <v>0</v>
      </c>
      <c r="L7" s="23">
        <f t="shared" si="1"/>
        <v>0</v>
      </c>
      <c r="M7" s="10"/>
    </row>
    <row r="8" s="1" customFormat="1" customHeight="1" spans="1:13">
      <c r="A8" s="11">
        <v>5</v>
      </c>
      <c r="B8" s="12" t="s">
        <v>33</v>
      </c>
      <c r="C8" s="13"/>
      <c r="D8" s="12"/>
      <c r="E8" s="17"/>
      <c r="F8" s="14" t="s">
        <v>31</v>
      </c>
      <c r="G8" s="16">
        <v>150</v>
      </c>
      <c r="H8" s="17" t="s">
        <v>32</v>
      </c>
      <c r="I8" s="15"/>
      <c r="J8" s="15"/>
      <c r="K8" s="23">
        <f t="shared" si="0"/>
        <v>0</v>
      </c>
      <c r="L8" s="23">
        <f t="shared" si="1"/>
        <v>0</v>
      </c>
      <c r="M8" s="10"/>
    </row>
    <row r="9" s="1" customFormat="1" customHeight="1" spans="1:13">
      <c r="A9" s="11">
        <v>6</v>
      </c>
      <c r="B9" s="12" t="s">
        <v>34</v>
      </c>
      <c r="C9" s="13"/>
      <c r="D9" s="12"/>
      <c r="E9" s="12" t="s">
        <v>35</v>
      </c>
      <c r="F9" s="14" t="s">
        <v>36</v>
      </c>
      <c r="G9" s="16">
        <v>54</v>
      </c>
      <c r="H9" s="11" t="s">
        <v>37</v>
      </c>
      <c r="I9" s="15"/>
      <c r="J9" s="15"/>
      <c r="K9" s="23">
        <f t="shared" ref="K9:K26" si="2">+I9+J9</f>
        <v>0</v>
      </c>
      <c r="L9" s="23">
        <f t="shared" ref="L9:L26" si="3">+K9*G9</f>
        <v>0</v>
      </c>
      <c r="M9" s="10"/>
    </row>
    <row r="10" s="1" customFormat="1" customHeight="1" spans="1:13">
      <c r="A10" s="11">
        <v>7</v>
      </c>
      <c r="B10" s="12" t="s">
        <v>38</v>
      </c>
      <c r="C10" s="13"/>
      <c r="D10" s="12"/>
      <c r="E10" s="17" t="s">
        <v>39</v>
      </c>
      <c r="F10" s="14" t="s">
        <v>36</v>
      </c>
      <c r="G10" s="16">
        <f>168+102</f>
        <v>270</v>
      </c>
      <c r="H10" s="11" t="s">
        <v>40</v>
      </c>
      <c r="I10" s="15"/>
      <c r="J10" s="15"/>
      <c r="K10" s="23">
        <f t="shared" si="2"/>
        <v>0</v>
      </c>
      <c r="L10" s="23">
        <f t="shared" si="3"/>
        <v>0</v>
      </c>
      <c r="M10" s="10"/>
    </row>
    <row r="11" s="1" customFormat="1" customHeight="1" spans="1:13">
      <c r="A11" s="11">
        <v>8</v>
      </c>
      <c r="B11" s="12" t="s">
        <v>41</v>
      </c>
      <c r="C11" s="13" t="s">
        <v>17</v>
      </c>
      <c r="D11" s="12"/>
      <c r="E11" s="18" t="s">
        <v>42</v>
      </c>
      <c r="F11" s="14" t="s">
        <v>43</v>
      </c>
      <c r="G11" s="16">
        <v>28</v>
      </c>
      <c r="H11" s="12" t="s">
        <v>28</v>
      </c>
      <c r="I11" s="22"/>
      <c r="J11" s="16"/>
      <c r="K11" s="23">
        <f t="shared" si="2"/>
        <v>0</v>
      </c>
      <c r="L11" s="23">
        <f t="shared" si="3"/>
        <v>0</v>
      </c>
      <c r="M11" s="10"/>
    </row>
    <row r="12" s="1" customFormat="1" customHeight="1" spans="1:13">
      <c r="A12" s="11">
        <v>9</v>
      </c>
      <c r="B12" s="12" t="s">
        <v>44</v>
      </c>
      <c r="C12" s="13" t="s">
        <v>17</v>
      </c>
      <c r="D12" s="12"/>
      <c r="E12" s="18" t="s">
        <v>45</v>
      </c>
      <c r="F12" s="14" t="s">
        <v>43</v>
      </c>
      <c r="G12" s="16">
        <v>37</v>
      </c>
      <c r="H12" s="12" t="s">
        <v>28</v>
      </c>
      <c r="I12" s="22"/>
      <c r="J12" s="16"/>
      <c r="K12" s="23">
        <f t="shared" si="2"/>
        <v>0</v>
      </c>
      <c r="L12" s="23">
        <f t="shared" si="3"/>
        <v>0</v>
      </c>
      <c r="M12" s="10"/>
    </row>
    <row r="13" s="1" customFormat="1" customHeight="1" spans="1:13">
      <c r="A13" s="11">
        <v>10</v>
      </c>
      <c r="B13" s="12" t="s">
        <v>46</v>
      </c>
      <c r="C13" s="13" t="s">
        <v>17</v>
      </c>
      <c r="D13" s="12" t="s">
        <v>47</v>
      </c>
      <c r="E13" s="14" t="s">
        <v>48</v>
      </c>
      <c r="F13" s="14" t="s">
        <v>20</v>
      </c>
      <c r="G13" s="16">
        <v>7</v>
      </c>
      <c r="H13" s="12" t="s">
        <v>28</v>
      </c>
      <c r="I13" s="22"/>
      <c r="J13" s="16"/>
      <c r="K13" s="23">
        <f t="shared" si="2"/>
        <v>0</v>
      </c>
      <c r="L13" s="23">
        <f t="shared" si="3"/>
        <v>0</v>
      </c>
      <c r="M13" s="10"/>
    </row>
    <row r="14" s="1" customFormat="1" customHeight="1" spans="1:13">
      <c r="A14" s="11">
        <v>11</v>
      </c>
      <c r="B14" s="12" t="s">
        <v>49</v>
      </c>
      <c r="C14" s="13" t="s">
        <v>17</v>
      </c>
      <c r="D14" s="11" t="s">
        <v>50</v>
      </c>
      <c r="E14" s="14" t="s">
        <v>51</v>
      </c>
      <c r="F14" s="14" t="s">
        <v>52</v>
      </c>
      <c r="G14" s="16">
        <v>4</v>
      </c>
      <c r="H14" s="12" t="s">
        <v>21</v>
      </c>
      <c r="I14" s="22"/>
      <c r="J14" s="16"/>
      <c r="K14" s="23">
        <f t="shared" si="2"/>
        <v>0</v>
      </c>
      <c r="L14" s="23">
        <f t="shared" si="3"/>
        <v>0</v>
      </c>
      <c r="M14" s="10"/>
    </row>
    <row r="15" s="1" customFormat="1" customHeight="1" spans="1:13">
      <c r="A15" s="11">
        <v>12</v>
      </c>
      <c r="B15" s="12" t="s">
        <v>53</v>
      </c>
      <c r="C15" s="13" t="s">
        <v>17</v>
      </c>
      <c r="D15" s="11" t="s">
        <v>54</v>
      </c>
      <c r="E15" s="14" t="s">
        <v>51</v>
      </c>
      <c r="F15" s="14" t="s">
        <v>52</v>
      </c>
      <c r="G15" s="16">
        <v>9</v>
      </c>
      <c r="H15" s="12" t="s">
        <v>21</v>
      </c>
      <c r="I15" s="22"/>
      <c r="J15" s="16"/>
      <c r="K15" s="23">
        <f t="shared" si="2"/>
        <v>0</v>
      </c>
      <c r="L15" s="23">
        <f t="shared" si="3"/>
        <v>0</v>
      </c>
      <c r="M15" s="10"/>
    </row>
    <row r="16" s="1" customFormat="1" customHeight="1" spans="1:13">
      <c r="A16" s="11">
        <v>13</v>
      </c>
      <c r="B16" s="12" t="s">
        <v>55</v>
      </c>
      <c r="C16" s="13" t="s">
        <v>17</v>
      </c>
      <c r="D16" s="12" t="s">
        <v>56</v>
      </c>
      <c r="E16" s="12" t="s">
        <v>57</v>
      </c>
      <c r="F16" s="14" t="s">
        <v>27</v>
      </c>
      <c r="G16" s="16">
        <v>8</v>
      </c>
      <c r="H16" s="11" t="s">
        <v>58</v>
      </c>
      <c r="I16" s="22"/>
      <c r="J16" s="15"/>
      <c r="K16" s="24">
        <f t="shared" si="2"/>
        <v>0</v>
      </c>
      <c r="L16" s="24">
        <f t="shared" si="3"/>
        <v>0</v>
      </c>
      <c r="M16" s="10"/>
    </row>
    <row r="17" s="1" customFormat="1" customHeight="1" spans="1:13">
      <c r="A17" s="11">
        <v>14</v>
      </c>
      <c r="B17" s="12" t="s">
        <v>59</v>
      </c>
      <c r="C17" s="13" t="s">
        <v>17</v>
      </c>
      <c r="D17" s="12" t="s">
        <v>56</v>
      </c>
      <c r="E17" s="12" t="s">
        <v>57</v>
      </c>
      <c r="F17" s="14" t="s">
        <v>27</v>
      </c>
      <c r="G17" s="16">
        <v>18</v>
      </c>
      <c r="H17" s="11" t="s">
        <v>58</v>
      </c>
      <c r="I17" s="22"/>
      <c r="J17" s="15"/>
      <c r="K17" s="24">
        <f t="shared" si="2"/>
        <v>0</v>
      </c>
      <c r="L17" s="24">
        <f t="shared" si="3"/>
        <v>0</v>
      </c>
      <c r="M17" s="10"/>
    </row>
    <row r="18" s="1" customFormat="1" customHeight="1" spans="1:13">
      <c r="A18" s="11">
        <v>15</v>
      </c>
      <c r="B18" s="12" t="s">
        <v>60</v>
      </c>
      <c r="C18" s="12"/>
      <c r="D18" s="12"/>
      <c r="E18" s="14" t="s">
        <v>61</v>
      </c>
      <c r="F18" s="14" t="s">
        <v>62</v>
      </c>
      <c r="G18" s="16">
        <v>3</v>
      </c>
      <c r="H18" s="12" t="s">
        <v>28</v>
      </c>
      <c r="I18" s="16"/>
      <c r="J18" s="16"/>
      <c r="K18" s="23">
        <f t="shared" si="2"/>
        <v>0</v>
      </c>
      <c r="L18" s="23">
        <f t="shared" si="3"/>
        <v>0</v>
      </c>
      <c r="M18" s="10"/>
    </row>
    <row r="19" s="1" customFormat="1" customHeight="1" spans="1:13">
      <c r="A19" s="11">
        <v>16</v>
      </c>
      <c r="B19" s="12" t="s">
        <v>63</v>
      </c>
      <c r="C19" s="12"/>
      <c r="D19" s="11"/>
      <c r="E19" s="11"/>
      <c r="F19" s="14" t="s">
        <v>64</v>
      </c>
      <c r="G19" s="15">
        <v>13</v>
      </c>
      <c r="H19" s="12" t="s">
        <v>21</v>
      </c>
      <c r="I19" s="16"/>
      <c r="J19" s="16"/>
      <c r="K19" s="24">
        <f t="shared" si="2"/>
        <v>0</v>
      </c>
      <c r="L19" s="24">
        <f t="shared" si="3"/>
        <v>0</v>
      </c>
      <c r="M19" s="10" t="s">
        <v>65</v>
      </c>
    </row>
    <row r="20" s="1" customFormat="1" customHeight="1" spans="1:13">
      <c r="A20" s="11">
        <v>17</v>
      </c>
      <c r="B20" s="12" t="s">
        <v>66</v>
      </c>
      <c r="C20" s="13"/>
      <c r="D20" s="12" t="s">
        <v>67</v>
      </c>
      <c r="E20" s="12" t="s">
        <v>68</v>
      </c>
      <c r="F20" s="14" t="s">
        <v>69</v>
      </c>
      <c r="G20" s="16">
        <v>100</v>
      </c>
      <c r="H20" s="12" t="s">
        <v>32</v>
      </c>
      <c r="I20" s="16"/>
      <c r="J20" s="16"/>
      <c r="K20" s="23">
        <f t="shared" si="2"/>
        <v>0</v>
      </c>
      <c r="L20" s="23">
        <f t="shared" si="3"/>
        <v>0</v>
      </c>
      <c r="M20" s="10"/>
    </row>
    <row r="21" s="1" customFormat="1" customHeight="1" spans="1:13">
      <c r="A21" s="11">
        <v>18</v>
      </c>
      <c r="B21" s="12" t="s">
        <v>70</v>
      </c>
      <c r="C21" s="13"/>
      <c r="D21" s="12" t="s">
        <v>71</v>
      </c>
      <c r="E21" s="12"/>
      <c r="F21" s="14" t="s">
        <v>72</v>
      </c>
      <c r="G21" s="16">
        <v>5760</v>
      </c>
      <c r="H21" s="12" t="s">
        <v>32</v>
      </c>
      <c r="I21" s="16"/>
      <c r="J21" s="16"/>
      <c r="K21" s="23">
        <f t="shared" si="2"/>
        <v>0</v>
      </c>
      <c r="L21" s="23">
        <f t="shared" si="3"/>
        <v>0</v>
      </c>
      <c r="M21" s="10"/>
    </row>
    <row r="22" s="1" customFormat="1" customHeight="1" spans="1:13">
      <c r="A22" s="11">
        <v>19</v>
      </c>
      <c r="B22" s="12" t="s">
        <v>73</v>
      </c>
      <c r="C22" s="13"/>
      <c r="D22" s="12"/>
      <c r="E22" s="12" t="s">
        <v>74</v>
      </c>
      <c r="F22" s="14" t="s">
        <v>72</v>
      </c>
      <c r="G22" s="16">
        <v>80</v>
      </c>
      <c r="H22" s="12" t="s">
        <v>32</v>
      </c>
      <c r="I22" s="16"/>
      <c r="J22" s="16"/>
      <c r="K22" s="23">
        <f t="shared" si="2"/>
        <v>0</v>
      </c>
      <c r="L22" s="23">
        <f t="shared" si="3"/>
        <v>0</v>
      </c>
      <c r="M22" s="10"/>
    </row>
    <row r="23" s="1" customFormat="1" customHeight="1" spans="1:13">
      <c r="A23" s="11">
        <v>20</v>
      </c>
      <c r="B23" s="12" t="s">
        <v>75</v>
      </c>
      <c r="C23" s="12"/>
      <c r="D23" s="12"/>
      <c r="E23" s="12" t="s">
        <v>76</v>
      </c>
      <c r="F23" s="14" t="s">
        <v>36</v>
      </c>
      <c r="G23" s="16">
        <v>100</v>
      </c>
      <c r="H23" s="12" t="s">
        <v>32</v>
      </c>
      <c r="I23" s="16"/>
      <c r="J23" s="16"/>
      <c r="K23" s="24">
        <f t="shared" si="2"/>
        <v>0</v>
      </c>
      <c r="L23" s="24">
        <f t="shared" si="3"/>
        <v>0</v>
      </c>
      <c r="M23" s="10"/>
    </row>
    <row r="24" s="1" customFormat="1" customHeight="1" spans="1:13">
      <c r="A24" s="11">
        <v>21</v>
      </c>
      <c r="B24" s="12" t="s">
        <v>77</v>
      </c>
      <c r="C24" s="12"/>
      <c r="D24" s="12" t="s">
        <v>78</v>
      </c>
      <c r="E24" s="12"/>
      <c r="F24" s="14" t="s">
        <v>79</v>
      </c>
      <c r="G24" s="16">
        <v>1</v>
      </c>
      <c r="H24" s="12" t="s">
        <v>80</v>
      </c>
      <c r="I24" s="16"/>
      <c r="J24" s="16"/>
      <c r="K24" s="23">
        <f t="shared" si="2"/>
        <v>0</v>
      </c>
      <c r="L24" s="23">
        <f t="shared" si="3"/>
        <v>0</v>
      </c>
      <c r="M24" s="10"/>
    </row>
    <row r="25" s="2" customFormat="1" customHeight="1" spans="1:13">
      <c r="A25" s="19" t="s">
        <v>81</v>
      </c>
      <c r="B25" s="19"/>
      <c r="C25" s="19"/>
      <c r="D25" s="19"/>
      <c r="E25" s="19"/>
      <c r="F25" s="19"/>
      <c r="G25" s="20"/>
      <c r="H25" s="19"/>
      <c r="I25" s="19"/>
      <c r="J25" s="19"/>
      <c r="K25" s="19"/>
      <c r="L25" s="20">
        <f>SUM(L4:L24)</f>
        <v>0</v>
      </c>
      <c r="M25" s="25"/>
    </row>
    <row r="26" s="2" customFormat="1" customHeight="1" spans="1:13">
      <c r="A26" s="19" t="s">
        <v>82</v>
      </c>
      <c r="B26" s="19"/>
      <c r="C26" s="19"/>
      <c r="D26" s="19"/>
      <c r="E26" s="19"/>
      <c r="F26" s="19"/>
      <c r="G26" s="20"/>
      <c r="H26" s="19"/>
      <c r="I26" s="19"/>
      <c r="J26" s="19"/>
      <c r="K26" s="19"/>
      <c r="L26" s="20">
        <v>0</v>
      </c>
      <c r="M26" s="25" t="s">
        <v>83</v>
      </c>
    </row>
    <row r="27" s="2" customFormat="1" customHeight="1" spans="1:13">
      <c r="A27" s="19" t="s">
        <v>84</v>
      </c>
      <c r="B27" s="19"/>
      <c r="C27" s="19"/>
      <c r="D27" s="19"/>
      <c r="E27" s="19"/>
      <c r="F27" s="19"/>
      <c r="G27" s="20"/>
      <c r="H27" s="19"/>
      <c r="I27" s="19"/>
      <c r="J27" s="19"/>
      <c r="K27" s="19"/>
      <c r="L27" s="20">
        <f>L25+L26</f>
        <v>0</v>
      </c>
      <c r="M27" s="25"/>
    </row>
    <row r="28" customFormat="1" ht="106" customHeight="1" spans="1:13">
      <c r="A28" s="21" t="s">
        <v>85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</sheetData>
  <mergeCells count="6">
    <mergeCell ref="A1:M1"/>
    <mergeCell ref="B3:M3"/>
    <mergeCell ref="A25:K25"/>
    <mergeCell ref="A26:K26"/>
    <mergeCell ref="A27:K27"/>
    <mergeCell ref="A28:M28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唐之引</cp:lastModifiedBy>
  <dcterms:created xsi:type="dcterms:W3CDTF">2024-03-29T00:48:00Z</dcterms:created>
  <dcterms:modified xsi:type="dcterms:W3CDTF">2024-07-05T07:38:57Z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F63E35B67FB94E79A5785BA05F14D20C_13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